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8_{18432CF3-9F26-4B7F-8491-383C682E3085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Tabelle1" sheetId="1" r:id="rId1"/>
    <sheet name="Tabelle2" sheetId="2" r:id="rId2"/>
    <sheet name="Tabelle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5" i="1" l="1"/>
  <c r="I8" i="1"/>
  <c r="I7" i="1"/>
  <c r="I6" i="1"/>
  <c r="A25" i="1"/>
  <c r="E25" i="1" s="1"/>
  <c r="I5" i="1"/>
  <c r="I4" i="1"/>
  <c r="I3" i="1"/>
  <c r="F15" i="1"/>
  <c r="H16" i="1"/>
  <c r="H17" i="1"/>
  <c r="H18" i="1"/>
  <c r="H19" i="1"/>
  <c r="H20" i="1"/>
  <c r="H21" i="1"/>
  <c r="H22" i="1"/>
  <c r="H15" i="1"/>
  <c r="G16" i="1"/>
  <c r="G17" i="1"/>
  <c r="G18" i="1"/>
  <c r="G19" i="1"/>
  <c r="G15" i="1"/>
  <c r="H25" i="1" l="1"/>
  <c r="B25" i="1"/>
  <c r="B24" i="1"/>
  <c r="B23" i="1"/>
  <c r="F23" i="1" s="1"/>
  <c r="B22" i="1"/>
  <c r="F22" i="1" s="1"/>
  <c r="B21" i="1"/>
  <c r="F21" i="1" s="1"/>
  <c r="A16" i="1"/>
  <c r="K25" i="1"/>
  <c r="K24" i="1"/>
  <c r="K22" i="1"/>
  <c r="I25" i="1"/>
  <c r="I15" i="1"/>
  <c r="E16" i="1" l="1"/>
  <c r="F16" i="1" s="1"/>
  <c r="C24" i="1"/>
  <c r="G24" i="1" s="1"/>
  <c r="F24" i="1"/>
  <c r="C25" i="1"/>
  <c r="G25" i="1" s="1"/>
  <c r="F25" i="1"/>
  <c r="I16" i="1"/>
  <c r="K21" i="1"/>
  <c r="A17" i="1"/>
  <c r="E17" i="1" s="1"/>
  <c r="F17" i="1" l="1"/>
  <c r="I17" i="1"/>
  <c r="A18" i="1"/>
  <c r="E18" i="1" s="1"/>
  <c r="A19" i="1" l="1"/>
  <c r="E19" i="1" s="1"/>
  <c r="A20" i="1" l="1"/>
  <c r="E20" i="1" s="1"/>
  <c r="F18" i="1"/>
  <c r="I18" i="1"/>
  <c r="F19" i="1" l="1"/>
  <c r="I19" i="1"/>
  <c r="J21" i="1"/>
  <c r="J22" i="1"/>
  <c r="A21" i="1"/>
  <c r="E21" i="1" s="1"/>
  <c r="G20" i="1" l="1"/>
  <c r="L22" i="1" s="1"/>
  <c r="F20" i="1"/>
  <c r="L21" i="1" s="1"/>
  <c r="I20" i="1"/>
  <c r="A22" i="1"/>
  <c r="E22" i="1" s="1"/>
  <c r="G21" i="1" l="1"/>
  <c r="I21" i="1"/>
  <c r="A23" i="1"/>
  <c r="E23" i="1" s="1"/>
  <c r="G22" i="1" l="1"/>
  <c r="I22" i="1"/>
  <c r="A24" i="1"/>
  <c r="E24" i="1" s="1"/>
  <c r="J24" i="1"/>
  <c r="J25" i="1"/>
  <c r="G23" i="1" l="1"/>
  <c r="L24" i="1" s="1"/>
  <c r="H23" i="1"/>
  <c r="L25" i="1" s="1"/>
  <c r="I23" i="1"/>
  <c r="H24" i="1"/>
  <c r="I24" i="1"/>
</calcChain>
</file>

<file path=xl/sharedStrings.xml><?xml version="1.0" encoding="utf-8"?>
<sst xmlns="http://schemas.openxmlformats.org/spreadsheetml/2006/main" count="27" uniqueCount="27">
  <si>
    <t>x</t>
  </si>
  <si>
    <t>Gr-K</t>
  </si>
  <si>
    <t>Z-K1</t>
  </si>
  <si>
    <t>Z-K2</t>
  </si>
  <si>
    <t>Kv</t>
  </si>
  <si>
    <t>K1</t>
  </si>
  <si>
    <t>K2</t>
  </si>
  <si>
    <t>K3</t>
  </si>
  <si>
    <t>Rem-K</t>
  </si>
  <si>
    <t>variable Kosten je Stück</t>
  </si>
  <si>
    <t>Veranschaulichung der Kostenremanenz bei quantitativer Anpassung (Kapazitätserweiterung)</t>
  </si>
  <si>
    <t>fixe Kosten je Maschine:</t>
  </si>
  <si>
    <t>Erstausstattung (Maschinenanzahl):</t>
  </si>
  <si>
    <t>Zusatzausstattung 1 (Maschinenzahl:)</t>
  </si>
  <si>
    <t>Zusatzausstattung 2 (Maschinenzahl:)</t>
  </si>
  <si>
    <t>Kapazität der Grundausstattung</t>
  </si>
  <si>
    <t>Maschinenkapazität</t>
  </si>
  <si>
    <t>Kapazität nach 1ter Kapazitätserweiterung</t>
  </si>
  <si>
    <t>Kapazität nach 2ter Kapazitätserweiterung</t>
  </si>
  <si>
    <r>
      <t xml:space="preserve">fixe Kosten nach 1ter Kapazitätserweiterung </t>
    </r>
    <r>
      <rPr>
        <sz val="10"/>
        <color theme="1"/>
        <rFont val="Arial"/>
        <family val="2"/>
      </rPr>
      <t>(Zusatzkosten 1; Z-K1)</t>
    </r>
  </si>
  <si>
    <r>
      <t xml:space="preserve">fixe Kosten nach 2ter Kapazitätserweiterung </t>
    </r>
    <r>
      <rPr>
        <sz val="10"/>
        <color theme="1"/>
        <rFont val="Arial"/>
        <family val="2"/>
      </rPr>
      <t>(Zusatzkosten 2; Z-K2)</t>
    </r>
  </si>
  <si>
    <r>
      <t xml:space="preserve">fixe Kosten der Grundausstattung </t>
    </r>
    <r>
      <rPr>
        <sz val="10"/>
        <color theme="1"/>
        <rFont val="Arial"/>
        <family val="2"/>
      </rPr>
      <t>(Grundbereitschaftskosten; Gr-K)</t>
    </r>
  </si>
  <si>
    <t>Das Problem der Kostenremanenz kann für Kapazitätsausdehnungen bis zu 10 Maschinen dargestellt werden.</t>
  </si>
  <si>
    <t>Übertragen Sie die in den Zellen I3:I5 berechneten Grundbereitschaftskosten und Zusatzbereitschaftskosten in die Zellen B15:D25.</t>
  </si>
  <si>
    <t>Berücksichtigen Sie dabei die Zuordnungen zu den in den Zellen I6:I8 berechneten Kapazitäten. Der Kostenverlauf wird dann in der Grafik</t>
  </si>
  <si>
    <t>In die Felder D3:D8 sind die Grunddaten einzutragen (fixe und variable Kosten, Maschinenkapazität und Kapazitätsausdehnung)</t>
  </si>
  <si>
    <t>in Tabelle 2 dargestellt. Dazu sind die entsprechenden Daten auszuwählen und ggf. anzupassen.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</si>
</sst>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8"/>
      <color theme="1"/>
      <name val="Times New Roman"/>
      <family val="1"/>
    </font>
    <font>
      <sz val="10"/>
      <color theme="1"/>
      <name val="Arial"/>
      <family val="2"/>
    </font>
    <font>
      <sz val="12"/>
      <name val="Arial"/>
      <family val="2"/>
    </font>
    <font>
      <b/>
      <sz val="12"/>
      <color theme="1"/>
      <name val="Times New Roman"/>
      <family val="1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1" xfId="0" applyFont="1" applyBorder="1"/>
    <xf numFmtId="0" fontId="2" fillId="0" borderId="1" xfId="0" applyFont="1" applyBorder="1"/>
    <xf numFmtId="4" fontId="2" fillId="0" borderId="1" xfId="0" applyNumberFormat="1" applyFont="1" applyBorder="1"/>
    <xf numFmtId="0" fontId="3" fillId="0" borderId="0" xfId="0" applyFont="1"/>
    <xf numFmtId="0" fontId="1" fillId="0" borderId="2" xfId="0" applyFont="1" applyBorder="1"/>
    <xf numFmtId="0" fontId="1" fillId="0" borderId="4" xfId="0" applyFont="1" applyBorder="1"/>
    <xf numFmtId="4" fontId="1" fillId="0" borderId="1" xfId="0" applyNumberFormat="1" applyFont="1" applyBorder="1"/>
    <xf numFmtId="4" fontId="1" fillId="0" borderId="4" xfId="0" applyNumberFormat="1" applyFont="1" applyBorder="1"/>
    <xf numFmtId="0" fontId="0" fillId="0" borderId="6" xfId="0" applyFont="1" applyBorder="1"/>
    <xf numFmtId="0" fontId="0" fillId="0" borderId="7" xfId="0" applyFont="1" applyBorder="1"/>
    <xf numFmtId="0" fontId="0" fillId="0" borderId="3" xfId="0" applyFont="1" applyBorder="1"/>
    <xf numFmtId="4" fontId="2" fillId="2" borderId="1" xfId="0" applyNumberFormat="1" applyFont="1" applyFill="1" applyBorder="1"/>
    <xf numFmtId="0" fontId="2" fillId="2" borderId="1" xfId="0" applyFont="1" applyFill="1" applyBorder="1"/>
    <xf numFmtId="0" fontId="1" fillId="2" borderId="1" xfId="0" applyFont="1" applyFill="1" applyBorder="1"/>
    <xf numFmtId="4" fontId="1" fillId="2" borderId="1" xfId="0" applyNumberFormat="1" applyFont="1" applyFill="1" applyBorder="1"/>
    <xf numFmtId="0" fontId="5" fillId="3" borderId="1" xfId="0" applyFont="1" applyFill="1" applyBorder="1"/>
    <xf numFmtId="4" fontId="2" fillId="3" borderId="1" xfId="0" applyNumberFormat="1" applyFont="1" applyFill="1" applyBorder="1"/>
    <xf numFmtId="0" fontId="6" fillId="4" borderId="0" xfId="0" applyFont="1" applyFill="1" applyBorder="1"/>
    <xf numFmtId="4" fontId="6" fillId="4" borderId="0" xfId="0" applyNumberFormat="1" applyFont="1" applyFill="1" applyBorder="1"/>
    <xf numFmtId="4" fontId="9" fillId="4" borderId="0" xfId="0" applyNumberFormat="1" applyFont="1" applyFill="1" applyBorder="1"/>
    <xf numFmtId="0" fontId="6" fillId="4" borderId="8" xfId="0" applyFont="1" applyFill="1" applyBorder="1"/>
    <xf numFmtId="0" fontId="7" fillId="4" borderId="9" xfId="0" applyFont="1" applyFill="1" applyBorder="1"/>
    <xf numFmtId="4" fontId="7" fillId="4" borderId="9" xfId="0" applyNumberFormat="1" applyFont="1" applyFill="1" applyBorder="1"/>
    <xf numFmtId="4" fontId="8" fillId="4" borderId="9" xfId="0" applyNumberFormat="1" applyFont="1" applyFill="1" applyBorder="1"/>
    <xf numFmtId="0" fontId="7" fillId="4" borderId="6" xfId="0" applyFont="1" applyFill="1" applyBorder="1"/>
    <xf numFmtId="0" fontId="6" fillId="4" borderId="10" xfId="0" applyFont="1" applyFill="1" applyBorder="1"/>
    <xf numFmtId="0" fontId="6" fillId="4" borderId="5" xfId="0" applyFont="1" applyFill="1" applyBorder="1"/>
    <xf numFmtId="0" fontId="6" fillId="4" borderId="11" xfId="0" applyFont="1" applyFill="1" applyBorder="1"/>
    <xf numFmtId="0" fontId="9" fillId="4" borderId="12" xfId="0" applyFont="1" applyFill="1" applyBorder="1"/>
    <xf numFmtId="0" fontId="9" fillId="4" borderId="7" xfId="0" applyFont="1" applyFill="1" applyBorder="1"/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CCFFCC"/>
      <color rgb="FFFFCC99"/>
      <color rgb="FFFFFF99"/>
      <color rgb="FF003399"/>
      <color rgb="FF336600"/>
      <color rgb="FF000099"/>
      <color rgb="FF0000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Kostenremanenz</a:t>
            </a:r>
          </a:p>
        </c:rich>
      </c:tx>
      <c:layout>
        <c:manualLayout>
          <c:xMode val="edge"/>
          <c:yMode val="edge"/>
          <c:x val="0.19178286257325874"/>
          <c:y val="4.6833956683337806E-2"/>
        </c:manualLayout>
      </c:layout>
      <c:overlay val="1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Kostenremanenz (Rem-K)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Tabelle1!$A$15:$A$25</c:f>
              <c:numCache>
                <c:formatCode>General</c:formatCode>
                <c:ptCount val="11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</c:numCache>
            </c:numRef>
          </c:xVal>
          <c:yVal>
            <c:numRef>
              <c:f>Tabelle1!$I$15:$I$25</c:f>
              <c:numCache>
                <c:formatCode>#,##0.00</c:formatCode>
                <c:ptCount val="11"/>
                <c:pt idx="0">
                  <c:v>100000</c:v>
                </c:pt>
                <c:pt idx="1">
                  <c:v>105000</c:v>
                </c:pt>
                <c:pt idx="2">
                  <c:v>110000</c:v>
                </c:pt>
                <c:pt idx="3">
                  <c:v>115000</c:v>
                </c:pt>
                <c:pt idx="4">
                  <c:v>120000</c:v>
                </c:pt>
                <c:pt idx="5">
                  <c:v>125000</c:v>
                </c:pt>
                <c:pt idx="6">
                  <c:v>130000</c:v>
                </c:pt>
                <c:pt idx="7">
                  <c:v>135000</c:v>
                </c:pt>
                <c:pt idx="8">
                  <c:v>140000</c:v>
                </c:pt>
                <c:pt idx="9">
                  <c:v>145000</c:v>
                </c:pt>
                <c:pt idx="10">
                  <c:v>150000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438-4A45-A0C0-1FD3C22DD9D4}"/>
            </c:ext>
          </c:extLst>
        </c:ser>
        <c:ser>
          <c:idx val="1"/>
          <c:order val="1"/>
          <c:tx>
            <c:v>Beschäftigungskosten (Kv)</c:v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Tabelle1!$A$15:$A$25</c:f>
              <c:numCache>
                <c:formatCode>General</c:formatCode>
                <c:ptCount val="11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</c:numCache>
            </c:numRef>
          </c:xVal>
          <c:yVal>
            <c:numRef>
              <c:f>Tabelle1!$E$15:$E$25</c:f>
              <c:numCache>
                <c:formatCode>#,##0.00</c:formatCode>
                <c:ptCount val="11"/>
                <c:pt idx="0">
                  <c:v>0</c:v>
                </c:pt>
                <c:pt idx="1">
                  <c:v>5000</c:v>
                </c:pt>
                <c:pt idx="2">
                  <c:v>10000</c:v>
                </c:pt>
                <c:pt idx="3">
                  <c:v>15000</c:v>
                </c:pt>
                <c:pt idx="4">
                  <c:v>20000</c:v>
                </c:pt>
                <c:pt idx="5">
                  <c:v>25000</c:v>
                </c:pt>
                <c:pt idx="6">
                  <c:v>30000</c:v>
                </c:pt>
                <c:pt idx="7">
                  <c:v>35000</c:v>
                </c:pt>
                <c:pt idx="8">
                  <c:v>40000</c:v>
                </c:pt>
                <c:pt idx="9">
                  <c:v>45000</c:v>
                </c:pt>
                <c:pt idx="10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438-4A45-A0C0-1FD3C22DD9D4}"/>
            </c:ext>
          </c:extLst>
        </c:ser>
        <c:ser>
          <c:idx val="2"/>
          <c:order val="2"/>
          <c:tx>
            <c:v>Grundbereitschaftskosten (Gr-K)</c:v>
          </c:tx>
          <c:spPr>
            <a:ln>
              <a:solidFill>
                <a:srgbClr val="336600"/>
              </a:solidFill>
              <a:prstDash val="dash"/>
            </a:ln>
          </c:spPr>
          <c:marker>
            <c:symbol val="none"/>
          </c:marker>
          <c:xVal>
            <c:numRef>
              <c:f>Tabelle1!$A$15:$A$20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</c:numCache>
            </c:numRef>
          </c:xVal>
          <c:yVal>
            <c:numRef>
              <c:f>Tabelle1!$B$15:$B$20</c:f>
              <c:numCache>
                <c:formatCode>#,##0.00</c:formatCode>
                <c:ptCount val="6"/>
                <c:pt idx="0">
                  <c:v>50000</c:v>
                </c:pt>
                <c:pt idx="1">
                  <c:v>50000</c:v>
                </c:pt>
                <c:pt idx="2">
                  <c:v>50000</c:v>
                </c:pt>
                <c:pt idx="3">
                  <c:v>50000</c:v>
                </c:pt>
                <c:pt idx="4">
                  <c:v>50000</c:v>
                </c:pt>
                <c:pt idx="5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438-4A45-A0C0-1FD3C22DD9D4}"/>
            </c:ext>
          </c:extLst>
        </c:ser>
        <c:ser>
          <c:idx val="3"/>
          <c:order val="3"/>
          <c:tx>
            <c:v>Zusatzbereitschaftskosten 1 (Z-K1)</c:v>
          </c:tx>
          <c:spPr>
            <a:ln>
              <a:solidFill>
                <a:srgbClr val="336600"/>
              </a:solidFill>
              <a:prstDash val="sysDash"/>
            </a:ln>
          </c:spPr>
          <c:marker>
            <c:symbol val="none"/>
          </c:marker>
          <c:xVal>
            <c:numRef>
              <c:f>Tabelle1!$A$20:$A$23</c:f>
              <c:numCache>
                <c:formatCode>General</c:formatCode>
                <c:ptCount val="4"/>
                <c:pt idx="0">
                  <c:v>100</c:v>
                </c:pt>
                <c:pt idx="1">
                  <c:v>120</c:v>
                </c:pt>
                <c:pt idx="2">
                  <c:v>140</c:v>
                </c:pt>
                <c:pt idx="3">
                  <c:v>160</c:v>
                </c:pt>
              </c:numCache>
            </c:numRef>
          </c:xVal>
          <c:yVal>
            <c:numRef>
              <c:f>Tabelle1!$C$20:$C$23</c:f>
              <c:numCache>
                <c:formatCode>#,##0.00</c:formatCode>
                <c:ptCount val="4"/>
                <c:pt idx="0">
                  <c:v>80000</c:v>
                </c:pt>
                <c:pt idx="1">
                  <c:v>80000</c:v>
                </c:pt>
                <c:pt idx="2">
                  <c:v>80000</c:v>
                </c:pt>
                <c:pt idx="3">
                  <c:v>80000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438-4A45-A0C0-1FD3C22DD9D4}"/>
            </c:ext>
          </c:extLst>
        </c:ser>
        <c:ser>
          <c:idx val="4"/>
          <c:order val="4"/>
          <c:tx>
            <c:v>Zusatzbereitschaftskosten 2 (Z-K2)</c:v>
          </c:tx>
          <c:spPr>
            <a:ln>
              <a:solidFill>
                <a:srgbClr val="336600"/>
              </a:solidFill>
            </a:ln>
          </c:spPr>
          <c:marker>
            <c:symbol val="none"/>
          </c:marker>
          <c:xVal>
            <c:numRef>
              <c:f>Tabelle1!$A$23:$A$25</c:f>
              <c:numCache>
                <c:formatCode>General</c:formatCode>
                <c:ptCount val="3"/>
                <c:pt idx="0">
                  <c:v>160</c:v>
                </c:pt>
                <c:pt idx="1">
                  <c:v>180</c:v>
                </c:pt>
                <c:pt idx="2">
                  <c:v>200</c:v>
                </c:pt>
              </c:numCache>
            </c:numRef>
          </c:xVal>
          <c:yVal>
            <c:numRef>
              <c:f>Tabelle1!$D$23:$D$25</c:f>
              <c:numCache>
                <c:formatCode>#,##0.00</c:formatCode>
                <c:ptCount val="3"/>
                <c:pt idx="0">
                  <c:v>100000</c:v>
                </c:pt>
                <c:pt idx="1">
                  <c:v>100000</c:v>
                </c:pt>
                <c:pt idx="2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438-4A45-A0C0-1FD3C22DD9D4}"/>
            </c:ext>
          </c:extLst>
        </c:ser>
        <c:ser>
          <c:idx val="5"/>
          <c:order val="5"/>
          <c:tx>
            <c:v>Gesamtkosten 1 (K1)</c:v>
          </c:tx>
          <c:spPr>
            <a:ln>
              <a:solidFill>
                <a:srgbClr val="003399"/>
              </a:solidFill>
              <a:prstDash val="dash"/>
            </a:ln>
          </c:spPr>
          <c:marker>
            <c:symbol val="none"/>
          </c:marker>
          <c:xVal>
            <c:numRef>
              <c:f>Tabelle1!$A$15:$A$20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</c:numCache>
            </c:numRef>
          </c:xVal>
          <c:yVal>
            <c:numRef>
              <c:f>Tabelle1!$F$15:$F$20</c:f>
              <c:numCache>
                <c:formatCode>#,##0.00</c:formatCode>
                <c:ptCount val="6"/>
                <c:pt idx="0">
                  <c:v>50000</c:v>
                </c:pt>
                <c:pt idx="1">
                  <c:v>55000</c:v>
                </c:pt>
                <c:pt idx="2">
                  <c:v>60000</c:v>
                </c:pt>
                <c:pt idx="3">
                  <c:v>65000</c:v>
                </c:pt>
                <c:pt idx="4">
                  <c:v>70000</c:v>
                </c:pt>
                <c:pt idx="5">
                  <c:v>75000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438-4A45-A0C0-1FD3C22DD9D4}"/>
            </c:ext>
          </c:extLst>
        </c:ser>
        <c:ser>
          <c:idx val="6"/>
          <c:order val="6"/>
          <c:tx>
            <c:v>Gesamtkosten 2 (K2)</c:v>
          </c:tx>
          <c:spPr>
            <a:ln>
              <a:solidFill>
                <a:srgbClr val="003399"/>
              </a:solidFill>
              <a:prstDash val="sysDash"/>
            </a:ln>
          </c:spPr>
          <c:marker>
            <c:symbol val="none"/>
          </c:marker>
          <c:xVal>
            <c:numRef>
              <c:f>Tabelle1!$A$20:$A$23</c:f>
              <c:numCache>
                <c:formatCode>General</c:formatCode>
                <c:ptCount val="4"/>
                <c:pt idx="0">
                  <c:v>100</c:v>
                </c:pt>
                <c:pt idx="1">
                  <c:v>120</c:v>
                </c:pt>
                <c:pt idx="2">
                  <c:v>140</c:v>
                </c:pt>
                <c:pt idx="3">
                  <c:v>160</c:v>
                </c:pt>
              </c:numCache>
            </c:numRef>
          </c:xVal>
          <c:yVal>
            <c:numRef>
              <c:f>Tabelle1!$G$20:$G$23</c:f>
              <c:numCache>
                <c:formatCode>#,##0.00</c:formatCode>
                <c:ptCount val="4"/>
                <c:pt idx="0">
                  <c:v>105000</c:v>
                </c:pt>
                <c:pt idx="1">
                  <c:v>110000</c:v>
                </c:pt>
                <c:pt idx="2">
                  <c:v>115000</c:v>
                </c:pt>
                <c:pt idx="3">
                  <c:v>120000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438-4A45-A0C0-1FD3C22DD9D4}"/>
            </c:ext>
          </c:extLst>
        </c:ser>
        <c:ser>
          <c:idx val="7"/>
          <c:order val="7"/>
          <c:tx>
            <c:v>Gesamtkosten 3 (K3)</c:v>
          </c:tx>
          <c:spPr>
            <a:ln>
              <a:solidFill>
                <a:srgbClr val="003399"/>
              </a:solidFill>
            </a:ln>
          </c:spPr>
          <c:marker>
            <c:symbol val="none"/>
          </c:marker>
          <c:xVal>
            <c:numRef>
              <c:f>Tabelle1!$A$23:$A$25</c:f>
              <c:numCache>
                <c:formatCode>General</c:formatCode>
                <c:ptCount val="3"/>
                <c:pt idx="0">
                  <c:v>160</c:v>
                </c:pt>
                <c:pt idx="1">
                  <c:v>180</c:v>
                </c:pt>
                <c:pt idx="2">
                  <c:v>200</c:v>
                </c:pt>
              </c:numCache>
            </c:numRef>
          </c:xVal>
          <c:yVal>
            <c:numRef>
              <c:f>Tabelle1!$H$23:$H$25</c:f>
              <c:numCache>
                <c:formatCode>#,##0.00</c:formatCode>
                <c:ptCount val="3"/>
                <c:pt idx="0">
                  <c:v>140000</c:v>
                </c:pt>
                <c:pt idx="1">
                  <c:v>145000</c:v>
                </c:pt>
                <c:pt idx="2">
                  <c:v>150000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8438-4A45-A0C0-1FD3C22DD9D4}"/>
            </c:ext>
          </c:extLst>
        </c:ser>
        <c:ser>
          <c:idx val="8"/>
          <c:order val="8"/>
          <c:tx>
            <c:v>SprungKf1</c:v>
          </c:tx>
          <c:spPr>
            <a:ln>
              <a:solidFill>
                <a:srgbClr val="336600"/>
              </a:solidFill>
              <a:prstDash val="dash"/>
            </a:ln>
          </c:spPr>
          <c:marker>
            <c:symbol val="none"/>
          </c:marker>
          <c:xVal>
            <c:numRef>
              <c:f>Tabelle1!$J$21:$J$22</c:f>
              <c:numCache>
                <c:formatCode>General</c:formatCode>
                <c:ptCount val="2"/>
                <c:pt idx="0">
                  <c:v>100</c:v>
                </c:pt>
                <c:pt idx="1">
                  <c:v>100</c:v>
                </c:pt>
              </c:numCache>
            </c:numRef>
          </c:xVal>
          <c:yVal>
            <c:numRef>
              <c:f>Tabelle1!$K$21:$K$22</c:f>
              <c:numCache>
                <c:formatCode>General</c:formatCode>
                <c:ptCount val="2"/>
                <c:pt idx="0">
                  <c:v>50000</c:v>
                </c:pt>
                <c:pt idx="1">
                  <c:v>80000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8438-4A45-A0C0-1FD3C22DD9D4}"/>
            </c:ext>
          </c:extLst>
        </c:ser>
        <c:ser>
          <c:idx val="9"/>
          <c:order val="9"/>
          <c:tx>
            <c:v>SprungKf2</c:v>
          </c:tx>
          <c:spPr>
            <a:ln>
              <a:solidFill>
                <a:srgbClr val="336600"/>
              </a:solidFill>
              <a:prstDash val="sysDash"/>
            </a:ln>
          </c:spPr>
          <c:marker>
            <c:symbol val="none"/>
          </c:marker>
          <c:xVal>
            <c:numRef>
              <c:f>Tabelle1!$J$24:$J$25</c:f>
              <c:numCache>
                <c:formatCode>General</c:formatCode>
                <c:ptCount val="2"/>
                <c:pt idx="0">
                  <c:v>160</c:v>
                </c:pt>
                <c:pt idx="1">
                  <c:v>160</c:v>
                </c:pt>
              </c:numCache>
            </c:numRef>
          </c:xVal>
          <c:yVal>
            <c:numRef>
              <c:f>Tabelle1!$K$24:$K$25</c:f>
              <c:numCache>
                <c:formatCode>General</c:formatCode>
                <c:ptCount val="2"/>
                <c:pt idx="0">
                  <c:v>80000</c:v>
                </c:pt>
                <c:pt idx="1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8438-4A45-A0C0-1FD3C22DD9D4}"/>
            </c:ext>
          </c:extLst>
        </c:ser>
        <c:ser>
          <c:idx val="10"/>
          <c:order val="10"/>
          <c:tx>
            <c:v>SprungK1</c:v>
          </c:tx>
          <c:spPr>
            <a:ln>
              <a:solidFill>
                <a:srgbClr val="003399"/>
              </a:solidFill>
              <a:prstDash val="dash"/>
            </a:ln>
          </c:spPr>
          <c:marker>
            <c:symbol val="none"/>
          </c:marker>
          <c:xVal>
            <c:numRef>
              <c:f>Tabelle1!$J$21:$J$22</c:f>
              <c:numCache>
                <c:formatCode>General</c:formatCode>
                <c:ptCount val="2"/>
                <c:pt idx="0">
                  <c:v>100</c:v>
                </c:pt>
                <c:pt idx="1">
                  <c:v>100</c:v>
                </c:pt>
              </c:numCache>
            </c:numRef>
          </c:xVal>
          <c:yVal>
            <c:numRef>
              <c:f>Tabelle1!$L$21:$L$22</c:f>
              <c:numCache>
                <c:formatCode>General</c:formatCode>
                <c:ptCount val="2"/>
                <c:pt idx="0">
                  <c:v>75000</c:v>
                </c:pt>
                <c:pt idx="1">
                  <c:v>105000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8438-4A45-A0C0-1FD3C22DD9D4}"/>
            </c:ext>
          </c:extLst>
        </c:ser>
        <c:ser>
          <c:idx val="11"/>
          <c:order val="11"/>
          <c:tx>
            <c:v>SprungK2</c:v>
          </c:tx>
          <c:spPr>
            <a:ln>
              <a:solidFill>
                <a:srgbClr val="003399"/>
              </a:solidFill>
              <a:prstDash val="sysDash"/>
            </a:ln>
          </c:spPr>
          <c:marker>
            <c:symbol val="none"/>
          </c:marker>
          <c:xVal>
            <c:numRef>
              <c:f>Tabelle1!$J$24:$J$25</c:f>
              <c:numCache>
                <c:formatCode>General</c:formatCode>
                <c:ptCount val="2"/>
                <c:pt idx="0">
                  <c:v>160</c:v>
                </c:pt>
                <c:pt idx="1">
                  <c:v>160</c:v>
                </c:pt>
              </c:numCache>
            </c:numRef>
          </c:xVal>
          <c:yVal>
            <c:numRef>
              <c:f>Tabelle1!$L$24:$L$25</c:f>
              <c:numCache>
                <c:formatCode>General</c:formatCode>
                <c:ptCount val="2"/>
                <c:pt idx="0">
                  <c:v>120000</c:v>
                </c:pt>
                <c:pt idx="1">
                  <c:v>140000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8438-4A45-A0C0-1FD3C22DD9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155776"/>
        <c:axId val="102157696"/>
      </c:scatterChart>
      <c:valAx>
        <c:axId val="102155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Menge</a:t>
                </a:r>
              </a:p>
            </c:rich>
          </c:tx>
          <c:layout>
            <c:manualLayout>
              <c:xMode val="edge"/>
              <c:yMode val="edge"/>
              <c:x val="0.32365571054887177"/>
              <c:y val="0.9457956142578954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02157696"/>
        <c:crosses val="autoZero"/>
        <c:crossBetween val="midCat"/>
      </c:valAx>
      <c:valAx>
        <c:axId val="1021576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Kosten</a:t>
                </a:r>
              </a:p>
            </c:rich>
          </c:tx>
          <c:overlay val="0"/>
        </c:title>
        <c:numFmt formatCode="#,##0.00" sourceLinked="1"/>
        <c:majorTickMark val="out"/>
        <c:minorTickMark val="none"/>
        <c:tickLblPos val="nextTo"/>
        <c:crossAx val="1021557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19685039370078738" l="0.19685039370078738" r="0.11811023622047247" t="0.19685039370078738" header="0.31496062992125995" footer="0.3149606299212599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Kostenremanenz</a:t>
            </a:r>
          </a:p>
        </c:rich>
      </c:tx>
      <c:layout>
        <c:manualLayout>
          <c:xMode val="edge"/>
          <c:yMode val="edge"/>
          <c:x val="0.23305493864548982"/>
          <c:y val="4.3010752688172046E-2"/>
        </c:manualLayout>
      </c:layout>
      <c:overlay val="1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Kostenremanenz (Rem-K)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Tabelle1!$A$15:$A$25</c:f>
              <c:numCache>
                <c:formatCode>General</c:formatCode>
                <c:ptCount val="11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</c:numCache>
            </c:numRef>
          </c:xVal>
          <c:yVal>
            <c:numRef>
              <c:f>Tabelle1!$I$15:$I$25</c:f>
              <c:numCache>
                <c:formatCode>#,##0.00</c:formatCode>
                <c:ptCount val="11"/>
                <c:pt idx="0">
                  <c:v>100000</c:v>
                </c:pt>
                <c:pt idx="1">
                  <c:v>105000</c:v>
                </c:pt>
                <c:pt idx="2">
                  <c:v>110000</c:v>
                </c:pt>
                <c:pt idx="3">
                  <c:v>115000</c:v>
                </c:pt>
                <c:pt idx="4">
                  <c:v>120000</c:v>
                </c:pt>
                <c:pt idx="5">
                  <c:v>125000</c:v>
                </c:pt>
                <c:pt idx="6">
                  <c:v>130000</c:v>
                </c:pt>
                <c:pt idx="7">
                  <c:v>135000</c:v>
                </c:pt>
                <c:pt idx="8">
                  <c:v>140000</c:v>
                </c:pt>
                <c:pt idx="9">
                  <c:v>145000</c:v>
                </c:pt>
                <c:pt idx="10">
                  <c:v>150000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FFE-4CF3-9D54-9ED5239F5E08}"/>
            </c:ext>
          </c:extLst>
        </c:ser>
        <c:ser>
          <c:idx val="1"/>
          <c:order val="1"/>
          <c:tx>
            <c:v>Beschäftigungskosten (Kv)</c:v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Tabelle1!$A$15:$A$25</c:f>
              <c:numCache>
                <c:formatCode>General</c:formatCode>
                <c:ptCount val="11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</c:numCache>
            </c:numRef>
          </c:xVal>
          <c:yVal>
            <c:numRef>
              <c:f>Tabelle1!$E$15:$E$25</c:f>
              <c:numCache>
                <c:formatCode>#,##0.00</c:formatCode>
                <c:ptCount val="11"/>
                <c:pt idx="0">
                  <c:v>0</c:v>
                </c:pt>
                <c:pt idx="1">
                  <c:v>5000</c:v>
                </c:pt>
                <c:pt idx="2">
                  <c:v>10000</c:v>
                </c:pt>
                <c:pt idx="3">
                  <c:v>15000</c:v>
                </c:pt>
                <c:pt idx="4">
                  <c:v>20000</c:v>
                </c:pt>
                <c:pt idx="5">
                  <c:v>25000</c:v>
                </c:pt>
                <c:pt idx="6">
                  <c:v>30000</c:v>
                </c:pt>
                <c:pt idx="7">
                  <c:v>35000</c:v>
                </c:pt>
                <c:pt idx="8">
                  <c:v>40000</c:v>
                </c:pt>
                <c:pt idx="9">
                  <c:v>45000</c:v>
                </c:pt>
                <c:pt idx="10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FFE-4CF3-9D54-9ED5239F5E08}"/>
            </c:ext>
          </c:extLst>
        </c:ser>
        <c:ser>
          <c:idx val="2"/>
          <c:order val="2"/>
          <c:tx>
            <c:v>Grundbereitschaftskosten (Gr-K)</c:v>
          </c:tx>
          <c:spPr>
            <a:ln>
              <a:solidFill>
                <a:srgbClr val="336600"/>
              </a:solidFill>
              <a:prstDash val="dash"/>
            </a:ln>
          </c:spPr>
          <c:marker>
            <c:symbol val="none"/>
          </c:marker>
          <c:xVal>
            <c:numRef>
              <c:f>Tabelle1!$A$15:$A$20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</c:numCache>
            </c:numRef>
          </c:xVal>
          <c:yVal>
            <c:numRef>
              <c:f>Tabelle1!$B$15:$B$20</c:f>
              <c:numCache>
                <c:formatCode>#,##0.00</c:formatCode>
                <c:ptCount val="6"/>
                <c:pt idx="0">
                  <c:v>50000</c:v>
                </c:pt>
                <c:pt idx="1">
                  <c:v>50000</c:v>
                </c:pt>
                <c:pt idx="2">
                  <c:v>50000</c:v>
                </c:pt>
                <c:pt idx="3">
                  <c:v>50000</c:v>
                </c:pt>
                <c:pt idx="4">
                  <c:v>50000</c:v>
                </c:pt>
                <c:pt idx="5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FFE-4CF3-9D54-9ED5239F5E08}"/>
            </c:ext>
          </c:extLst>
        </c:ser>
        <c:ser>
          <c:idx val="3"/>
          <c:order val="3"/>
          <c:tx>
            <c:v>Zusatzbereitschaftskosten 1 (Z-K1)</c:v>
          </c:tx>
          <c:spPr>
            <a:ln>
              <a:solidFill>
                <a:srgbClr val="336600"/>
              </a:solidFill>
              <a:prstDash val="sysDash"/>
            </a:ln>
          </c:spPr>
          <c:marker>
            <c:symbol val="none"/>
          </c:marker>
          <c:xVal>
            <c:numRef>
              <c:f>Tabelle1!$A$20:$A$23</c:f>
              <c:numCache>
                <c:formatCode>General</c:formatCode>
                <c:ptCount val="4"/>
                <c:pt idx="0">
                  <c:v>100</c:v>
                </c:pt>
                <c:pt idx="1">
                  <c:v>120</c:v>
                </c:pt>
                <c:pt idx="2">
                  <c:v>140</c:v>
                </c:pt>
                <c:pt idx="3">
                  <c:v>160</c:v>
                </c:pt>
              </c:numCache>
            </c:numRef>
          </c:xVal>
          <c:yVal>
            <c:numRef>
              <c:f>Tabelle1!$C$20:$C$23</c:f>
              <c:numCache>
                <c:formatCode>#,##0.00</c:formatCode>
                <c:ptCount val="4"/>
                <c:pt idx="0">
                  <c:v>80000</c:v>
                </c:pt>
                <c:pt idx="1">
                  <c:v>80000</c:v>
                </c:pt>
                <c:pt idx="2">
                  <c:v>80000</c:v>
                </c:pt>
                <c:pt idx="3">
                  <c:v>80000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FFE-4CF3-9D54-9ED5239F5E08}"/>
            </c:ext>
          </c:extLst>
        </c:ser>
        <c:ser>
          <c:idx val="4"/>
          <c:order val="4"/>
          <c:tx>
            <c:v>Zusatzbereitschaftskosten 2 (Z-K2)</c:v>
          </c:tx>
          <c:spPr>
            <a:ln>
              <a:solidFill>
                <a:srgbClr val="336600"/>
              </a:solidFill>
            </a:ln>
          </c:spPr>
          <c:marker>
            <c:symbol val="none"/>
          </c:marker>
          <c:xVal>
            <c:numRef>
              <c:f>Tabelle1!$A$23:$A$25</c:f>
              <c:numCache>
                <c:formatCode>General</c:formatCode>
                <c:ptCount val="3"/>
                <c:pt idx="0">
                  <c:v>160</c:v>
                </c:pt>
                <c:pt idx="1">
                  <c:v>180</c:v>
                </c:pt>
                <c:pt idx="2">
                  <c:v>200</c:v>
                </c:pt>
              </c:numCache>
            </c:numRef>
          </c:xVal>
          <c:yVal>
            <c:numRef>
              <c:f>Tabelle1!$D$23:$D$25</c:f>
              <c:numCache>
                <c:formatCode>#,##0.00</c:formatCode>
                <c:ptCount val="3"/>
                <c:pt idx="0">
                  <c:v>100000</c:v>
                </c:pt>
                <c:pt idx="1">
                  <c:v>100000</c:v>
                </c:pt>
                <c:pt idx="2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FFE-4CF3-9D54-9ED5239F5E08}"/>
            </c:ext>
          </c:extLst>
        </c:ser>
        <c:ser>
          <c:idx val="5"/>
          <c:order val="5"/>
          <c:tx>
            <c:v>Gesamtkosten 1 (K1)</c:v>
          </c:tx>
          <c:spPr>
            <a:ln>
              <a:solidFill>
                <a:srgbClr val="003399"/>
              </a:solidFill>
              <a:prstDash val="dash"/>
            </a:ln>
          </c:spPr>
          <c:marker>
            <c:symbol val="none"/>
          </c:marker>
          <c:xVal>
            <c:numRef>
              <c:f>Tabelle1!$A$15:$A$20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</c:numCache>
            </c:numRef>
          </c:xVal>
          <c:yVal>
            <c:numRef>
              <c:f>Tabelle1!$F$15:$F$20</c:f>
              <c:numCache>
                <c:formatCode>#,##0.00</c:formatCode>
                <c:ptCount val="6"/>
                <c:pt idx="0">
                  <c:v>50000</c:v>
                </c:pt>
                <c:pt idx="1">
                  <c:v>55000</c:v>
                </c:pt>
                <c:pt idx="2">
                  <c:v>60000</c:v>
                </c:pt>
                <c:pt idx="3">
                  <c:v>65000</c:v>
                </c:pt>
                <c:pt idx="4">
                  <c:v>70000</c:v>
                </c:pt>
                <c:pt idx="5">
                  <c:v>75000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FFE-4CF3-9D54-9ED5239F5E08}"/>
            </c:ext>
          </c:extLst>
        </c:ser>
        <c:ser>
          <c:idx val="6"/>
          <c:order val="6"/>
          <c:tx>
            <c:v>Gesamtkosten 2 (K2)</c:v>
          </c:tx>
          <c:spPr>
            <a:ln>
              <a:solidFill>
                <a:srgbClr val="003399"/>
              </a:solidFill>
              <a:prstDash val="sysDash"/>
            </a:ln>
          </c:spPr>
          <c:marker>
            <c:symbol val="none"/>
          </c:marker>
          <c:xVal>
            <c:numRef>
              <c:f>Tabelle1!$A$20:$A$23</c:f>
              <c:numCache>
                <c:formatCode>General</c:formatCode>
                <c:ptCount val="4"/>
                <c:pt idx="0">
                  <c:v>100</c:v>
                </c:pt>
                <c:pt idx="1">
                  <c:v>120</c:v>
                </c:pt>
                <c:pt idx="2">
                  <c:v>140</c:v>
                </c:pt>
                <c:pt idx="3">
                  <c:v>160</c:v>
                </c:pt>
              </c:numCache>
            </c:numRef>
          </c:xVal>
          <c:yVal>
            <c:numRef>
              <c:f>Tabelle1!$G$20:$G$23</c:f>
              <c:numCache>
                <c:formatCode>#,##0.00</c:formatCode>
                <c:ptCount val="4"/>
                <c:pt idx="0">
                  <c:v>105000</c:v>
                </c:pt>
                <c:pt idx="1">
                  <c:v>110000</c:v>
                </c:pt>
                <c:pt idx="2">
                  <c:v>115000</c:v>
                </c:pt>
                <c:pt idx="3">
                  <c:v>120000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2FFE-4CF3-9D54-9ED5239F5E08}"/>
            </c:ext>
          </c:extLst>
        </c:ser>
        <c:ser>
          <c:idx val="7"/>
          <c:order val="7"/>
          <c:tx>
            <c:v>Gesamtkosten 3 (K3)</c:v>
          </c:tx>
          <c:spPr>
            <a:ln>
              <a:solidFill>
                <a:srgbClr val="003399"/>
              </a:solidFill>
            </a:ln>
          </c:spPr>
          <c:marker>
            <c:symbol val="none"/>
          </c:marker>
          <c:xVal>
            <c:numRef>
              <c:f>Tabelle1!$A$23:$A$25</c:f>
              <c:numCache>
                <c:formatCode>General</c:formatCode>
                <c:ptCount val="3"/>
                <c:pt idx="0">
                  <c:v>160</c:v>
                </c:pt>
                <c:pt idx="1">
                  <c:v>180</c:v>
                </c:pt>
                <c:pt idx="2">
                  <c:v>200</c:v>
                </c:pt>
              </c:numCache>
            </c:numRef>
          </c:xVal>
          <c:yVal>
            <c:numRef>
              <c:f>Tabelle1!$H$23:$H$25</c:f>
              <c:numCache>
                <c:formatCode>#,##0.00</c:formatCode>
                <c:ptCount val="3"/>
                <c:pt idx="0">
                  <c:v>140000</c:v>
                </c:pt>
                <c:pt idx="1">
                  <c:v>145000</c:v>
                </c:pt>
                <c:pt idx="2">
                  <c:v>150000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2FFE-4CF3-9D54-9ED5239F5E08}"/>
            </c:ext>
          </c:extLst>
        </c:ser>
        <c:ser>
          <c:idx val="8"/>
          <c:order val="8"/>
          <c:tx>
            <c:v>SprungKf1</c:v>
          </c:tx>
          <c:spPr>
            <a:ln>
              <a:solidFill>
                <a:srgbClr val="336600"/>
              </a:solidFill>
              <a:prstDash val="dash"/>
            </a:ln>
          </c:spPr>
          <c:marker>
            <c:symbol val="none"/>
          </c:marker>
          <c:xVal>
            <c:numRef>
              <c:f>Tabelle1!$J$21:$J$22</c:f>
              <c:numCache>
                <c:formatCode>General</c:formatCode>
                <c:ptCount val="2"/>
                <c:pt idx="0">
                  <c:v>100</c:v>
                </c:pt>
                <c:pt idx="1">
                  <c:v>100</c:v>
                </c:pt>
              </c:numCache>
            </c:numRef>
          </c:xVal>
          <c:yVal>
            <c:numRef>
              <c:f>Tabelle1!$K$21:$K$22</c:f>
              <c:numCache>
                <c:formatCode>General</c:formatCode>
                <c:ptCount val="2"/>
                <c:pt idx="0">
                  <c:v>50000</c:v>
                </c:pt>
                <c:pt idx="1">
                  <c:v>80000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2FFE-4CF3-9D54-9ED5239F5E08}"/>
            </c:ext>
          </c:extLst>
        </c:ser>
        <c:ser>
          <c:idx val="9"/>
          <c:order val="9"/>
          <c:tx>
            <c:v>SprungKf2</c:v>
          </c:tx>
          <c:spPr>
            <a:ln>
              <a:solidFill>
                <a:srgbClr val="336600"/>
              </a:solidFill>
              <a:prstDash val="sysDash"/>
            </a:ln>
          </c:spPr>
          <c:marker>
            <c:symbol val="none"/>
          </c:marker>
          <c:xVal>
            <c:numRef>
              <c:f>Tabelle1!$J$24:$J$25</c:f>
              <c:numCache>
                <c:formatCode>General</c:formatCode>
                <c:ptCount val="2"/>
                <c:pt idx="0">
                  <c:v>160</c:v>
                </c:pt>
                <c:pt idx="1">
                  <c:v>160</c:v>
                </c:pt>
              </c:numCache>
            </c:numRef>
          </c:xVal>
          <c:yVal>
            <c:numRef>
              <c:f>Tabelle1!$K$24:$K$25</c:f>
              <c:numCache>
                <c:formatCode>General</c:formatCode>
                <c:ptCount val="2"/>
                <c:pt idx="0">
                  <c:v>80000</c:v>
                </c:pt>
                <c:pt idx="1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2FFE-4CF3-9D54-9ED5239F5E08}"/>
            </c:ext>
          </c:extLst>
        </c:ser>
        <c:ser>
          <c:idx val="10"/>
          <c:order val="10"/>
          <c:tx>
            <c:v>SprungK1</c:v>
          </c:tx>
          <c:spPr>
            <a:ln>
              <a:solidFill>
                <a:srgbClr val="003399"/>
              </a:solidFill>
              <a:prstDash val="dash"/>
            </a:ln>
          </c:spPr>
          <c:marker>
            <c:symbol val="none"/>
          </c:marker>
          <c:xVal>
            <c:numRef>
              <c:f>Tabelle1!$J$21:$J$22</c:f>
              <c:numCache>
                <c:formatCode>General</c:formatCode>
                <c:ptCount val="2"/>
                <c:pt idx="0">
                  <c:v>100</c:v>
                </c:pt>
                <c:pt idx="1">
                  <c:v>100</c:v>
                </c:pt>
              </c:numCache>
            </c:numRef>
          </c:xVal>
          <c:yVal>
            <c:numRef>
              <c:f>Tabelle1!$L$21:$L$22</c:f>
              <c:numCache>
                <c:formatCode>General</c:formatCode>
                <c:ptCount val="2"/>
                <c:pt idx="0">
                  <c:v>75000</c:v>
                </c:pt>
                <c:pt idx="1">
                  <c:v>105000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2FFE-4CF3-9D54-9ED5239F5E08}"/>
            </c:ext>
          </c:extLst>
        </c:ser>
        <c:ser>
          <c:idx val="11"/>
          <c:order val="11"/>
          <c:tx>
            <c:v>SprungK2</c:v>
          </c:tx>
          <c:spPr>
            <a:ln>
              <a:solidFill>
                <a:srgbClr val="003399"/>
              </a:solidFill>
              <a:prstDash val="sysDash"/>
            </a:ln>
          </c:spPr>
          <c:marker>
            <c:symbol val="none"/>
          </c:marker>
          <c:xVal>
            <c:numRef>
              <c:f>Tabelle1!$J$24:$J$25</c:f>
              <c:numCache>
                <c:formatCode>General</c:formatCode>
                <c:ptCount val="2"/>
                <c:pt idx="0">
                  <c:v>160</c:v>
                </c:pt>
                <c:pt idx="1">
                  <c:v>160</c:v>
                </c:pt>
              </c:numCache>
            </c:numRef>
          </c:xVal>
          <c:yVal>
            <c:numRef>
              <c:f>Tabelle1!$L$24:$L$25</c:f>
              <c:numCache>
                <c:formatCode>General</c:formatCode>
                <c:ptCount val="2"/>
                <c:pt idx="0">
                  <c:v>120000</c:v>
                </c:pt>
                <c:pt idx="1">
                  <c:v>140000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2FFE-4CF3-9D54-9ED5239F5E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162432"/>
        <c:axId val="102165888"/>
      </c:scatterChart>
      <c:valAx>
        <c:axId val="102162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Menge</a:t>
                </a:r>
              </a:p>
            </c:rich>
          </c:tx>
          <c:layout>
            <c:manualLayout>
              <c:xMode val="edge"/>
              <c:yMode val="edge"/>
              <c:x val="0.32365571054887177"/>
              <c:y val="0.9457956142578954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02165888"/>
        <c:crosses val="autoZero"/>
        <c:crossBetween val="midCat"/>
      </c:valAx>
      <c:valAx>
        <c:axId val="1021658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Kosten</a:t>
                </a:r>
              </a:p>
            </c:rich>
          </c:tx>
          <c:overlay val="0"/>
        </c:title>
        <c:numFmt formatCode="#,##0.00" sourceLinked="1"/>
        <c:majorTickMark val="out"/>
        <c:minorTickMark val="none"/>
        <c:tickLblPos val="nextTo"/>
        <c:crossAx val="1021624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19685039370078738" l="0.19685039370078738" r="0.11811023622047247" t="0.19685039370078738" header="0.31496062992125995" footer="0.3149606299212599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114298</xdr:colOff>
      <xdr:row>3</xdr:row>
      <xdr:rowOff>66675</xdr:rowOff>
    </xdr:from>
    <xdr:to>
      <xdr:col>19</xdr:col>
      <xdr:colOff>581024</xdr:colOff>
      <xdr:row>24</xdr:row>
      <xdr:rowOff>161924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571500</xdr:colOff>
      <xdr:row>26</xdr:row>
      <xdr:rowOff>28574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5"/>
  <sheetViews>
    <sheetView tabSelected="1" zoomScaleNormal="100" workbookViewId="0">
      <selection activeCell="H28" sqref="H28"/>
    </sheetView>
  </sheetViews>
  <sheetFormatPr baseColWidth="10" defaultRowHeight="15" x14ac:dyDescent="0.25"/>
  <cols>
    <col min="1" max="9" width="15.7109375" customWidth="1"/>
    <col min="11" max="11" width="17" customWidth="1"/>
  </cols>
  <sheetData>
    <row r="1" spans="1:9" ht="22.5" x14ac:dyDescent="0.3">
      <c r="A1" s="6" t="s">
        <v>10</v>
      </c>
    </row>
    <row r="3" spans="1:9" ht="15.75" x14ac:dyDescent="0.25">
      <c r="A3" s="2" t="s">
        <v>11</v>
      </c>
      <c r="B3" s="8"/>
      <c r="C3" s="8"/>
      <c r="D3" s="14">
        <v>10000</v>
      </c>
      <c r="E3" s="2" t="s">
        <v>21</v>
      </c>
      <c r="F3" s="2"/>
      <c r="G3" s="2"/>
      <c r="H3" s="3"/>
      <c r="I3" s="18">
        <f>D4*D3</f>
        <v>50000</v>
      </c>
    </row>
    <row r="4" spans="1:9" ht="15.75" x14ac:dyDescent="0.25">
      <c r="A4" s="2" t="s">
        <v>12</v>
      </c>
      <c r="B4" s="8"/>
      <c r="C4" s="8"/>
      <c r="D4" s="15">
        <v>5</v>
      </c>
      <c r="E4" s="2" t="s">
        <v>19</v>
      </c>
      <c r="F4" s="2"/>
      <c r="G4" s="9"/>
      <c r="H4" s="3"/>
      <c r="I4" s="18">
        <f>(D4+D5)*D3</f>
        <v>80000</v>
      </c>
    </row>
    <row r="5" spans="1:9" ht="15.75" x14ac:dyDescent="0.25">
      <c r="A5" s="2" t="s">
        <v>13</v>
      </c>
      <c r="B5" s="8"/>
      <c r="C5" s="8"/>
      <c r="D5" s="15">
        <v>3</v>
      </c>
      <c r="E5" s="2" t="s">
        <v>20</v>
      </c>
      <c r="F5" s="2"/>
      <c r="G5" s="2"/>
      <c r="H5" s="3"/>
      <c r="I5" s="18">
        <f>(D4+D5+D6)*D3</f>
        <v>100000</v>
      </c>
    </row>
    <row r="6" spans="1:9" ht="15.75" x14ac:dyDescent="0.25">
      <c r="A6" s="2" t="s">
        <v>14</v>
      </c>
      <c r="B6" s="8"/>
      <c r="C6" s="8"/>
      <c r="D6" s="16">
        <v>2</v>
      </c>
      <c r="E6" s="2" t="s">
        <v>15</v>
      </c>
      <c r="F6" s="7"/>
      <c r="G6" s="8"/>
      <c r="H6" s="11"/>
      <c r="I6" s="18">
        <f>D4*D7</f>
        <v>100</v>
      </c>
    </row>
    <row r="7" spans="1:9" ht="15.75" x14ac:dyDescent="0.25">
      <c r="A7" s="2" t="s">
        <v>16</v>
      </c>
      <c r="B7" s="8"/>
      <c r="C7" s="8"/>
      <c r="D7" s="16">
        <v>20</v>
      </c>
      <c r="E7" s="2" t="s">
        <v>17</v>
      </c>
      <c r="F7" s="2"/>
      <c r="G7" s="7"/>
      <c r="H7" s="13"/>
      <c r="I7" s="18">
        <f>(D4+D5)*D7</f>
        <v>160</v>
      </c>
    </row>
    <row r="8" spans="1:9" ht="15.75" x14ac:dyDescent="0.25">
      <c r="A8" s="2" t="s">
        <v>9</v>
      </c>
      <c r="B8" s="8"/>
      <c r="C8" s="10"/>
      <c r="D8" s="17">
        <v>250</v>
      </c>
      <c r="E8" s="2" t="s">
        <v>18</v>
      </c>
      <c r="F8" s="2"/>
      <c r="G8" s="7"/>
      <c r="H8" s="12"/>
      <c r="I8" s="18">
        <f>(D4+D5+D6)*D7</f>
        <v>200</v>
      </c>
    </row>
    <row r="9" spans="1:9" ht="15.75" x14ac:dyDescent="0.25">
      <c r="A9" s="23" t="s">
        <v>22</v>
      </c>
      <c r="B9" s="24"/>
      <c r="C9" s="25"/>
      <c r="D9" s="26"/>
      <c r="E9" s="24"/>
      <c r="F9" s="24"/>
      <c r="G9" s="24"/>
      <c r="H9" s="24"/>
      <c r="I9" s="27"/>
    </row>
    <row r="10" spans="1:9" ht="15.75" x14ac:dyDescent="0.25">
      <c r="A10" s="28" t="s">
        <v>25</v>
      </c>
      <c r="B10" s="20"/>
      <c r="C10" s="21"/>
      <c r="D10" s="22"/>
      <c r="E10" s="20"/>
      <c r="F10" s="20"/>
      <c r="G10" s="20"/>
      <c r="H10" s="20"/>
      <c r="I10" s="29"/>
    </row>
    <row r="11" spans="1:9" ht="15.75" x14ac:dyDescent="0.25">
      <c r="A11" s="28" t="s">
        <v>23</v>
      </c>
      <c r="B11" s="20"/>
      <c r="C11" s="21"/>
      <c r="D11" s="22"/>
      <c r="E11" s="20"/>
      <c r="F11" s="20"/>
      <c r="G11" s="20"/>
      <c r="H11" s="20"/>
      <c r="I11" s="29"/>
    </row>
    <row r="12" spans="1:9" ht="15.75" x14ac:dyDescent="0.25">
      <c r="A12" s="28" t="s">
        <v>24</v>
      </c>
      <c r="B12" s="20"/>
      <c r="C12" s="21"/>
      <c r="D12" s="22"/>
      <c r="E12" s="20"/>
      <c r="F12" s="20"/>
      <c r="G12" s="20"/>
      <c r="H12" s="20"/>
      <c r="I12" s="29"/>
    </row>
    <row r="13" spans="1:9" ht="15.75" x14ac:dyDescent="0.25">
      <c r="A13" s="30" t="s">
        <v>26</v>
      </c>
      <c r="B13" s="31"/>
      <c r="C13" s="31"/>
      <c r="D13" s="31"/>
      <c r="E13" s="31"/>
      <c r="F13" s="31"/>
      <c r="G13" s="31"/>
      <c r="H13" s="31"/>
      <c r="I13" s="32"/>
    </row>
    <row r="14" spans="1:9" x14ac:dyDescent="0.25">
      <c r="A14" s="1" t="s">
        <v>0</v>
      </c>
      <c r="B14" s="1" t="s">
        <v>1</v>
      </c>
      <c r="C14" s="1" t="s">
        <v>2</v>
      </c>
      <c r="D14" s="1" t="s">
        <v>3</v>
      </c>
      <c r="E14" s="1" t="s">
        <v>4</v>
      </c>
      <c r="F14" s="1" t="s">
        <v>5</v>
      </c>
      <c r="G14" s="1" t="s">
        <v>6</v>
      </c>
      <c r="H14" s="1" t="s">
        <v>7</v>
      </c>
      <c r="I14" s="1" t="s">
        <v>8</v>
      </c>
    </row>
    <row r="15" spans="1:9" ht="15.75" x14ac:dyDescent="0.25">
      <c r="A15" s="4">
        <v>0</v>
      </c>
      <c r="B15" s="19">
        <v>50000</v>
      </c>
      <c r="C15" s="19"/>
      <c r="D15" s="19"/>
      <c r="E15" s="5">
        <f>$D$8*A15</f>
        <v>0</v>
      </c>
      <c r="F15" s="5">
        <f>IF(B15="","",B15+E15)</f>
        <v>50000</v>
      </c>
      <c r="G15" s="5" t="str">
        <f>IF(C15="","",C15+E15)</f>
        <v/>
      </c>
      <c r="H15" s="5" t="str">
        <f>IF(D15="","",D15+E15)</f>
        <v/>
      </c>
      <c r="I15" s="5">
        <f>$D$25+E15</f>
        <v>100000</v>
      </c>
    </row>
    <row r="16" spans="1:9" ht="15.75" x14ac:dyDescent="0.25">
      <c r="A16" s="4">
        <f>A25/10</f>
        <v>20</v>
      </c>
      <c r="B16" s="19">
        <v>50000</v>
      </c>
      <c r="C16" s="19"/>
      <c r="D16" s="19"/>
      <c r="E16" s="5">
        <f t="shared" ref="E16:E25" si="0">$D$8*A16</f>
        <v>5000</v>
      </c>
      <c r="F16" s="5">
        <f t="shared" ref="F16:F25" si="1">IF(B16="","",B16+E16)</f>
        <v>55000</v>
      </c>
      <c r="G16" s="5" t="str">
        <f t="shared" ref="G16:G25" si="2">IF(C16="","",C16+E16)</f>
        <v/>
      </c>
      <c r="H16" s="5" t="str">
        <f t="shared" ref="H16:H25" si="3">IF(D16="","",D16+E16)</f>
        <v/>
      </c>
      <c r="I16" s="5">
        <f t="shared" ref="I16:I25" si="4">$D$25+E16</f>
        <v>105000</v>
      </c>
    </row>
    <row r="17" spans="1:12" ht="15.75" x14ac:dyDescent="0.25">
      <c r="A17" s="4">
        <f>$A$16+A16</f>
        <v>40</v>
      </c>
      <c r="B17" s="19">
        <v>50000</v>
      </c>
      <c r="C17" s="19"/>
      <c r="D17" s="19"/>
      <c r="E17" s="5">
        <f t="shared" si="0"/>
        <v>10000</v>
      </c>
      <c r="F17" s="5">
        <f t="shared" si="1"/>
        <v>60000</v>
      </c>
      <c r="G17" s="5" t="str">
        <f t="shared" si="2"/>
        <v/>
      </c>
      <c r="H17" s="5" t="str">
        <f t="shared" si="3"/>
        <v/>
      </c>
      <c r="I17" s="5">
        <f t="shared" si="4"/>
        <v>110000</v>
      </c>
    </row>
    <row r="18" spans="1:12" ht="15.75" x14ac:dyDescent="0.25">
      <c r="A18" s="4">
        <f t="shared" ref="A18:A24" si="5">$A$16+A17</f>
        <v>60</v>
      </c>
      <c r="B18" s="19">
        <v>50000</v>
      </c>
      <c r="C18" s="19"/>
      <c r="D18" s="19"/>
      <c r="E18" s="5">
        <f t="shared" si="0"/>
        <v>15000</v>
      </c>
      <c r="F18" s="5">
        <f t="shared" si="1"/>
        <v>65000</v>
      </c>
      <c r="G18" s="5" t="str">
        <f t="shared" si="2"/>
        <v/>
      </c>
      <c r="H18" s="5" t="str">
        <f t="shared" si="3"/>
        <v/>
      </c>
      <c r="I18" s="5">
        <f t="shared" si="4"/>
        <v>115000</v>
      </c>
    </row>
    <row r="19" spans="1:12" ht="15.75" x14ac:dyDescent="0.25">
      <c r="A19" s="4">
        <f t="shared" si="5"/>
        <v>80</v>
      </c>
      <c r="B19" s="19">
        <v>50000</v>
      </c>
      <c r="C19" s="19"/>
      <c r="D19" s="19"/>
      <c r="E19" s="5">
        <f t="shared" si="0"/>
        <v>20000</v>
      </c>
      <c r="F19" s="5">
        <f t="shared" si="1"/>
        <v>70000</v>
      </c>
      <c r="G19" s="5" t="str">
        <f t="shared" si="2"/>
        <v/>
      </c>
      <c r="H19" s="5" t="str">
        <f t="shared" si="3"/>
        <v/>
      </c>
      <c r="I19" s="5">
        <f t="shared" si="4"/>
        <v>120000</v>
      </c>
    </row>
    <row r="20" spans="1:12" ht="15.75" x14ac:dyDescent="0.25">
      <c r="A20" s="4">
        <f t="shared" si="5"/>
        <v>100</v>
      </c>
      <c r="B20" s="19">
        <v>50000</v>
      </c>
      <c r="C20" s="19">
        <v>80000</v>
      </c>
      <c r="D20" s="19"/>
      <c r="E20" s="5">
        <f t="shared" si="0"/>
        <v>25000</v>
      </c>
      <c r="F20" s="5">
        <f t="shared" si="1"/>
        <v>75000</v>
      </c>
      <c r="G20" s="5">
        <f t="shared" si="2"/>
        <v>105000</v>
      </c>
      <c r="H20" s="5" t="str">
        <f t="shared" si="3"/>
        <v/>
      </c>
      <c r="I20" s="5">
        <f t="shared" si="4"/>
        <v>125000</v>
      </c>
    </row>
    <row r="21" spans="1:12" ht="15.75" x14ac:dyDescent="0.25">
      <c r="A21" s="4">
        <f t="shared" si="5"/>
        <v>120</v>
      </c>
      <c r="B21" s="19" t="str">
        <f>IF($O$20=6,$N$18*6,IF($O$20=7,$N$18*7,IF($O$20=8,$N$18*8,IF($O$20=9,$N$18*9,IF($O$20=10,$N$18*10,"")))))</f>
        <v/>
      </c>
      <c r="C21" s="19">
        <v>80000</v>
      </c>
      <c r="D21" s="19"/>
      <c r="E21" s="5">
        <f t="shared" si="0"/>
        <v>30000</v>
      </c>
      <c r="F21" s="5" t="str">
        <f t="shared" si="1"/>
        <v/>
      </c>
      <c r="G21" s="5">
        <f t="shared" si="2"/>
        <v>110000</v>
      </c>
      <c r="H21" s="5" t="str">
        <f t="shared" si="3"/>
        <v/>
      </c>
      <c r="I21" s="5">
        <f t="shared" si="4"/>
        <v>130000</v>
      </c>
      <c r="J21">
        <f>A20</f>
        <v>100</v>
      </c>
      <c r="K21">
        <f>B20</f>
        <v>50000</v>
      </c>
      <c r="L21">
        <f>F20</f>
        <v>75000</v>
      </c>
    </row>
    <row r="22" spans="1:12" ht="15.75" x14ac:dyDescent="0.25">
      <c r="A22" s="4">
        <f t="shared" si="5"/>
        <v>140</v>
      </c>
      <c r="B22" s="19" t="str">
        <f>IF($O$20=7,$N$18*7,IF($O$20=8,$N$18*8,IF($O$20=9,$N$18*9,IF($O$20=10,$N$18*10,""))))</f>
        <v/>
      </c>
      <c r="C22" s="19">
        <v>80000</v>
      </c>
      <c r="D22" s="19"/>
      <c r="E22" s="5">
        <f t="shared" si="0"/>
        <v>35000</v>
      </c>
      <c r="F22" s="5" t="str">
        <f t="shared" si="1"/>
        <v/>
      </c>
      <c r="G22" s="5">
        <f t="shared" si="2"/>
        <v>115000</v>
      </c>
      <c r="H22" s="5" t="str">
        <f t="shared" si="3"/>
        <v/>
      </c>
      <c r="I22" s="5">
        <f t="shared" si="4"/>
        <v>135000</v>
      </c>
      <c r="J22">
        <f>A20</f>
        <v>100</v>
      </c>
      <c r="K22">
        <f>C20</f>
        <v>80000</v>
      </c>
      <c r="L22">
        <f>G20</f>
        <v>105000</v>
      </c>
    </row>
    <row r="23" spans="1:12" ht="15.75" x14ac:dyDescent="0.25">
      <c r="A23" s="4">
        <f t="shared" si="5"/>
        <v>160</v>
      </c>
      <c r="B23" s="19" t="str">
        <f>IF($O$20=8,$N$18*8,IF($O$20=9,$N$18*9,IF($O$20=10,$N$18*10,"")))</f>
        <v/>
      </c>
      <c r="C23" s="19">
        <v>80000</v>
      </c>
      <c r="D23" s="19">
        <v>100000</v>
      </c>
      <c r="E23" s="5">
        <f t="shared" si="0"/>
        <v>40000</v>
      </c>
      <c r="F23" s="5" t="str">
        <f t="shared" si="1"/>
        <v/>
      </c>
      <c r="G23" s="5">
        <f t="shared" si="2"/>
        <v>120000</v>
      </c>
      <c r="H23" s="5">
        <f t="shared" si="3"/>
        <v>140000</v>
      </c>
      <c r="I23" s="5">
        <f t="shared" si="4"/>
        <v>140000</v>
      </c>
    </row>
    <row r="24" spans="1:12" ht="15.75" x14ac:dyDescent="0.25">
      <c r="A24" s="4">
        <f t="shared" si="5"/>
        <v>180</v>
      </c>
      <c r="B24" s="19" t="str">
        <f>IF($O$20=9,$N$18*9,IF($O$20=10,$N$18*10,""))</f>
        <v/>
      </c>
      <c r="C24" s="19" t="str">
        <f>IF(B24=B25,"",($O$20*$N$18)+($O$22*$N$18))</f>
        <v/>
      </c>
      <c r="D24" s="19">
        <v>100000</v>
      </c>
      <c r="E24" s="5">
        <f t="shared" si="0"/>
        <v>45000</v>
      </c>
      <c r="F24" s="5" t="str">
        <f t="shared" si="1"/>
        <v/>
      </c>
      <c r="G24" s="5" t="str">
        <f t="shared" si="2"/>
        <v/>
      </c>
      <c r="H24" s="5">
        <f t="shared" si="3"/>
        <v>145000</v>
      </c>
      <c r="I24" s="5">
        <f t="shared" si="4"/>
        <v>145000</v>
      </c>
      <c r="J24">
        <f>A23</f>
        <v>160</v>
      </c>
      <c r="K24">
        <f>C23</f>
        <v>80000</v>
      </c>
      <c r="L24">
        <f>G23</f>
        <v>120000</v>
      </c>
    </row>
    <row r="25" spans="1:12" ht="15.75" x14ac:dyDescent="0.25">
      <c r="A25" s="4">
        <f>(D4+D5+D6)*D7</f>
        <v>200</v>
      </c>
      <c r="B25" s="19" t="str">
        <f>IF($O$20=10,$N$18*10,"")</f>
        <v/>
      </c>
      <c r="C25" s="19" t="str">
        <f>IF(B25=B26,"",($O$20*$N$18)+($O$22*$N$18))</f>
        <v/>
      </c>
      <c r="D25" s="19">
        <v>100000</v>
      </c>
      <c r="E25" s="5">
        <f t="shared" si="0"/>
        <v>50000</v>
      </c>
      <c r="F25" s="5" t="str">
        <f t="shared" si="1"/>
        <v/>
      </c>
      <c r="G25" s="5" t="str">
        <f t="shared" si="2"/>
        <v/>
      </c>
      <c r="H25" s="5">
        <f t="shared" si="3"/>
        <v>150000</v>
      </c>
      <c r="I25" s="5">
        <f t="shared" si="4"/>
        <v>150000</v>
      </c>
      <c r="J25">
        <f>A23</f>
        <v>160</v>
      </c>
      <c r="K25">
        <f>D23</f>
        <v>100000</v>
      </c>
      <c r="L25">
        <f>H23</f>
        <v>140000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Günter Schwindt</dc:creator>
  <cp:lastModifiedBy>Günter</cp:lastModifiedBy>
  <cp:lastPrinted>2010-08-28T08:03:52Z</cp:lastPrinted>
  <dcterms:created xsi:type="dcterms:W3CDTF">2010-08-28T07:15:59Z</dcterms:created>
  <dcterms:modified xsi:type="dcterms:W3CDTF">2020-07-24T12:33:56Z</dcterms:modified>
</cp:coreProperties>
</file>